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G17" i="1"/>
  <c r="G16" i="1" s="1"/>
  <c r="H17" i="1"/>
  <c r="H16" i="1" s="1"/>
  <c r="I17" i="1"/>
  <c r="I16" i="1" s="1"/>
  <c r="J17" i="1"/>
  <c r="J16" i="1" s="1"/>
  <c r="K17" i="1"/>
  <c r="F18" i="1"/>
  <c r="K18" i="1" s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D23" i="1"/>
  <c r="D22" i="1" s="1"/>
  <c r="E23" i="1"/>
  <c r="E22" i="1" s="1"/>
  <c r="G23" i="1"/>
  <c r="G22" i="1" s="1"/>
  <c r="H23" i="1"/>
  <c r="F23" i="1" s="1"/>
  <c r="K23" i="1" s="1"/>
  <c r="I23" i="1"/>
  <c r="I22" i="1" s="1"/>
  <c r="J23" i="1"/>
  <c r="J22" i="1" s="1"/>
  <c r="F24" i="1"/>
  <c r="K24" i="1"/>
  <c r="J26" i="1"/>
  <c r="J25" i="1" s="1"/>
  <c r="D27" i="1"/>
  <c r="D26" i="1" s="1"/>
  <c r="D25" i="1" s="1"/>
  <c r="E27" i="1"/>
  <c r="E26" i="1" s="1"/>
  <c r="E25" i="1" s="1"/>
  <c r="F27" i="1"/>
  <c r="G27" i="1"/>
  <c r="G26" i="1" s="1"/>
  <c r="H27" i="1"/>
  <c r="H26" i="1" s="1"/>
  <c r="H25" i="1" s="1"/>
  <c r="I27" i="1"/>
  <c r="I26" i="1" s="1"/>
  <c r="I25" i="1" s="1"/>
  <c r="J27" i="1"/>
  <c r="K27" i="1"/>
  <c r="F28" i="1"/>
  <c r="K28" i="1" s="1"/>
  <c r="F29" i="1"/>
  <c r="K29" i="1" s="1"/>
  <c r="D30" i="1"/>
  <c r="E30" i="1"/>
  <c r="G30" i="1"/>
  <c r="F30" i="1" s="1"/>
  <c r="K30" i="1" s="1"/>
  <c r="H30" i="1"/>
  <c r="I30" i="1"/>
  <c r="J30" i="1"/>
  <c r="F31" i="1"/>
  <c r="K31" i="1"/>
  <c r="F32" i="1"/>
  <c r="K32" i="1"/>
  <c r="F33" i="1"/>
  <c r="K33" i="1" s="1"/>
  <c r="F34" i="1"/>
  <c r="K34" i="1" s="1"/>
  <c r="D36" i="1"/>
  <c r="E36" i="1"/>
  <c r="G36" i="1"/>
  <c r="F36" i="1" s="1"/>
  <c r="K36" i="1" s="1"/>
  <c r="H36" i="1"/>
  <c r="I36" i="1"/>
  <c r="J36" i="1"/>
  <c r="J35" i="1" s="1"/>
  <c r="F37" i="1"/>
  <c r="K37" i="1"/>
  <c r="F38" i="1"/>
  <c r="K38" i="1"/>
  <c r="F39" i="1"/>
  <c r="K39" i="1" s="1"/>
  <c r="D40" i="1"/>
  <c r="E40" i="1"/>
  <c r="G40" i="1"/>
  <c r="F40" i="1" s="1"/>
  <c r="K40" i="1" s="1"/>
  <c r="H40" i="1"/>
  <c r="I40" i="1"/>
  <c r="J40" i="1"/>
  <c r="F41" i="1"/>
  <c r="K41" i="1" s="1"/>
  <c r="D43" i="1"/>
  <c r="D42" i="1" s="1"/>
  <c r="E43" i="1"/>
  <c r="E42" i="1" s="1"/>
  <c r="G43" i="1"/>
  <c r="G42" i="1" s="1"/>
  <c r="H43" i="1"/>
  <c r="H42" i="1" s="1"/>
  <c r="I43" i="1"/>
  <c r="I42" i="1" s="1"/>
  <c r="J43" i="1"/>
  <c r="J42" i="1" s="1"/>
  <c r="F44" i="1"/>
  <c r="K44" i="1"/>
  <c r="F45" i="1"/>
  <c r="K45" i="1"/>
  <c r="F46" i="1"/>
  <c r="K46" i="1" s="1"/>
  <c r="D48" i="1"/>
  <c r="D47" i="1" s="1"/>
  <c r="E48" i="1"/>
  <c r="E47" i="1" s="1"/>
  <c r="G48" i="1"/>
  <c r="F48" i="1" s="1"/>
  <c r="K48" i="1" s="1"/>
  <c r="H48" i="1"/>
  <c r="H47" i="1" s="1"/>
  <c r="I48" i="1"/>
  <c r="I47" i="1" s="1"/>
  <c r="J48" i="1"/>
  <c r="J47" i="1" s="1"/>
  <c r="F49" i="1"/>
  <c r="K49" i="1" s="1"/>
  <c r="G52" i="1"/>
  <c r="G51" i="1" s="1"/>
  <c r="D53" i="1"/>
  <c r="D52" i="1" s="1"/>
  <c r="D51" i="1" s="1"/>
  <c r="D50" i="1" s="1"/>
  <c r="E53" i="1"/>
  <c r="E52" i="1" s="1"/>
  <c r="E51" i="1" s="1"/>
  <c r="E50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D56" i="1"/>
  <c r="D55" i="1" s="1"/>
  <c r="E56" i="1"/>
  <c r="E55" i="1" s="1"/>
  <c r="G56" i="1"/>
  <c r="F56" i="1" s="1"/>
  <c r="K56" i="1" s="1"/>
  <c r="H56" i="1"/>
  <c r="I56" i="1"/>
  <c r="J56" i="1"/>
  <c r="F57" i="1"/>
  <c r="K57" i="1"/>
  <c r="F58" i="1"/>
  <c r="K58" i="1"/>
  <c r="F59" i="1"/>
  <c r="K59" i="1" s="1"/>
  <c r="D61" i="1"/>
  <c r="D60" i="1" s="1"/>
  <c r="E61" i="1"/>
  <c r="E60" i="1" s="1"/>
  <c r="G61" i="1"/>
  <c r="F61" i="1" s="1"/>
  <c r="K61" i="1" s="1"/>
  <c r="H61" i="1"/>
  <c r="H60" i="1" s="1"/>
  <c r="I61" i="1"/>
  <c r="I60" i="1" s="1"/>
  <c r="J61" i="1"/>
  <c r="J60" i="1" s="1"/>
  <c r="F62" i="1"/>
  <c r="K62" i="1"/>
  <c r="F63" i="1"/>
  <c r="K63" i="1"/>
  <c r="F64" i="1"/>
  <c r="K64" i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 s="1"/>
  <c r="F69" i="1"/>
  <c r="K69" i="1"/>
  <c r="F70" i="1"/>
  <c r="K70" i="1"/>
  <c r="F71" i="1"/>
  <c r="K71" i="1"/>
  <c r="F26" i="1" l="1"/>
  <c r="K26" i="1" s="1"/>
  <c r="G25" i="1"/>
  <c r="F25" i="1" s="1"/>
  <c r="K25" i="1" s="1"/>
  <c r="J15" i="1"/>
  <c r="J14" i="1" s="1"/>
  <c r="F42" i="1"/>
  <c r="K42" i="1" s="1"/>
  <c r="I35" i="1"/>
  <c r="I15" i="1"/>
  <c r="I14" i="1" s="1"/>
  <c r="I13" i="1" s="1"/>
  <c r="H35" i="1"/>
  <c r="F22" i="1"/>
  <c r="K22" i="1" s="1"/>
  <c r="J55" i="1"/>
  <c r="F16" i="1"/>
  <c r="K16" i="1" s="1"/>
  <c r="G15" i="1"/>
  <c r="J50" i="1"/>
  <c r="I55" i="1"/>
  <c r="I50" i="1"/>
  <c r="E35" i="1"/>
  <c r="H55" i="1"/>
  <c r="H50" i="1"/>
  <c r="D35" i="1"/>
  <c r="E15" i="1"/>
  <c r="F51" i="1"/>
  <c r="K51" i="1" s="1"/>
  <c r="D15" i="1"/>
  <c r="D14" i="1" s="1"/>
  <c r="D13" i="1" s="1"/>
  <c r="G35" i="1"/>
  <c r="F35" i="1" s="1"/>
  <c r="K35" i="1" s="1"/>
  <c r="F43" i="1"/>
  <c r="K43" i="1" s="1"/>
  <c r="G66" i="1"/>
  <c r="G47" i="1"/>
  <c r="F47" i="1" s="1"/>
  <c r="K47" i="1" s="1"/>
  <c r="G60" i="1"/>
  <c r="F60" i="1" s="1"/>
  <c r="K60" i="1" s="1"/>
  <c r="F52" i="1"/>
  <c r="K52" i="1" s="1"/>
  <c r="H22" i="1"/>
  <c r="H15" i="1" s="1"/>
  <c r="H14" i="1" s="1"/>
  <c r="H13" i="1" s="1"/>
  <c r="G55" i="1"/>
  <c r="F55" i="1" s="1"/>
  <c r="K55" i="1" s="1"/>
  <c r="H11" i="1" l="1"/>
  <c r="H12" i="1"/>
  <c r="G50" i="1"/>
  <c r="F50" i="1" s="1"/>
  <c r="K50" i="1" s="1"/>
  <c r="E14" i="1"/>
  <c r="E13" i="1" s="1"/>
  <c r="F15" i="1"/>
  <c r="K15" i="1" s="1"/>
  <c r="G14" i="1"/>
  <c r="J13" i="1"/>
  <c r="D11" i="1"/>
  <c r="D12" i="1"/>
  <c r="I12" i="1"/>
  <c r="I11" i="1"/>
  <c r="F66" i="1"/>
  <c r="K66" i="1" s="1"/>
  <c r="G65" i="1"/>
  <c r="F65" i="1" s="1"/>
  <c r="K65" i="1" s="1"/>
  <c r="J12" i="1" l="1"/>
  <c r="J11" i="1"/>
  <c r="F14" i="1"/>
  <c r="K14" i="1" s="1"/>
  <c r="G13" i="1"/>
  <c r="E11" i="1"/>
  <c r="E12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<sst xmlns="http://schemas.openxmlformats.org/spreadsheetml/2006/main" count="209" uniqueCount="209">
  <si>
    <t>JUDETUL  VASLUI</t>
  </si>
  <si>
    <t>COMUNA CODAESTI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</si>
  <si>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</si>
  <si>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</si>
  <si>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</si>
  <si>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</si>
  <si>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</si>
  <si>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</si>
  <si>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</si>
  <si>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</si>
  <si>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</si>
  <si>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</si>
  <si>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</si>
  <si>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</si>
  <si>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</si>
  <si>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</si>
  <si>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</si>
  <si>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</si>
  <si>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</si>
  <si>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</si>
  <si>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</si>
  <si>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</si>
  <si>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</si>
  <si>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</si>
  <si>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</si>
  <si>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</si>
  <si>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</si>
  <si>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</si>
  <si>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</si>
  <si>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</si>
  <si>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</si>
  <si>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</si>
  <si>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</si>
  <si>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</si>
  <si>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</si>
  <si>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</si>
  <si>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</si>
  <si>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</si>
  <si>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</si>
  <si>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</si>
  <si>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</si>
  <si>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</si>
  <si>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</si>
  <si>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</si>
  <si>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</si>
  <si>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</si>
  <si>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</si>
  <si>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</si>
  <si>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</si>
  <si>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</si>
  <si>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</si>
  <si>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</si>
  <si>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</si>
  <si>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</si>
  <si>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</si>
  <si>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</si>
  <si>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</si>
  <si>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</si>
  <si>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</si>
  <si>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</si>
  <si>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</si>
  <si>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</si>
  <si>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</si>
  <si>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</si>
  <si>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</si>
  <si>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</si>
  <si>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</si>
  <si>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</si>
  <si>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</si>
  <si>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</si>
  <si>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</si>
  <si>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</si>
  <si>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</si>
  <si>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</si>
  <si>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</si>
  <si>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</si>
  <si>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</si>
  <si>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</si>
  <si>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</si>
  <si>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</si>
  <si>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</si>
  <si>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</si>
  <si>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</si>
  <si>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</si>
  <si>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</si>
  <si>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</si>
  <si>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</si>
  <si>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</si>
  <si>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</si>
  <si>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</si>
  <si>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</si>
  <si>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</si>
  <si>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</si>
  <si>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</si>
  <si>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</si>
  <si>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</si>
  <si>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</si>
  <si>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</si>
  <si>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</si>
  <si>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</si>
  <si>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</si>
  <si>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</si>
  <si>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</si>
  <si>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</si>
  <si>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</si>
  <si>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</si>
  <si>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</si>
  <si>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</si>
  <si>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41</t>
  </si>
  <si>
    <t>Taxe pe servicii specifice (cod 15.02.01+15.02.50)</t>
  </si>
  <si>
    <t>15.02</t>
  </si>
  <si>
    <t>42</t>
  </si>
  <si>
    <t>Impozit pe spectacole</t>
  </si>
  <si>
    <t>15.02.01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</si>
  <si>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</si>
  <si>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</si>
  <si>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</si>
  <si>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</si>
  <si>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</si>
  <si>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</si>
  <si>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</si>
  <si>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</si>
  <si>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</si>
  <si>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</si>
  <si>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</si>
  <si>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</si>
  <si>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</si>
  <si>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</si>
  <si>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</si>
  <si>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</si>
  <si>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</si>
  <si>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</si>
  <si>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</si>
  <si>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</si>
  <si>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</si>
  <si>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</si>
  <si>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</si>
  <si>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</si>
  <si>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</si>
  <si>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</si>
  <si>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</si>
  <si>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</si>
  <si>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</si>
  <si>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</si>
  <si>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</si>
  <si>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</si>
  <si>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</si>
  <si>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</si>
  <si>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</si>
  <si>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</si>
  <si>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</si>
  <si>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</si>
  <si>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</si>
  <si>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</si>
  <si>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</si>
  <si>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</si>
  <si>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</si>
  <si>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</si>
  <si>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</si>
  <si>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</si>
  <si>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</si>
  <si>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</si>
  <si>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74</t>
  </si>
  <si>
    <t>Venituri din recuperarea cheltuielilor de judecata, imputatii si despagubiri</t>
  </si>
  <si>
    <t>33.02.28</t>
  </si>
  <si>
    <t>76</t>
  </si>
  <si>
    <t>Alte venituri din prestari de servicii si alte activitati</t>
  </si>
  <si>
    <t>33.02.50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</si>
  <si>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</si>
  <si>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</si>
  <si>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</si>
  <si>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</si>
  <si>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</si>
  <si>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</si>
  <si>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</si>
  <si>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</si>
  <si>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</si>
  <si>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</si>
  <si>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</si>
  <si>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</si>
  <si>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</si>
  <si>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</si>
  <si>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</si>
  <si>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</si>
  <si>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</si>
  <si>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</si>
  <si>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</si>
  <si>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</si>
  <si>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</si>
  <si>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</si>
  <si>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</si>
  <si>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</si>
  <si>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140</t>
  </si>
  <si>
    <t>Finantarea actiunilor privind reducerea riscului seismic al constructiilor existente cu destinatie de locuinta</t>
  </si>
  <si>
    <t>42.02.10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</si>
  <si>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</si>
  <si>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</si>
  <si>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</si>
  <si>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</si>
  <si>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</si>
  <si>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</si>
  <si>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185</t>
  </si>
  <si>
    <t>Finantarea programelor nationale de dezvoltare locala</t>
  </si>
  <si>
    <t>42.02.65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</si>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</sst>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D13+D65</f>
        <v>8438938</v>
      </c>
      <c r="E11" s="11">
        <f>E13+E65</f>
        <v>4530598</v>
      </c>
      <c r="F11" s="11">
        <f>G11+H11</f>
        <v>4857987</v>
      </c>
      <c r="G11" s="11">
        <f>G13+G65</f>
        <v>1151737</v>
      </c>
      <c r="H11" s="11">
        <f>H13+H65</f>
        <v>3706250</v>
      </c>
      <c r="I11" s="11">
        <f>I13+I65</f>
        <v>3456952</v>
      </c>
      <c r="J11" s="11">
        <f>J13+J65</f>
        <v>0</v>
      </c>
      <c r="K11" s="11">
        <f>F11-I11-J11</f>
        <v>1401035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D13-D36</f>
        <v>2322550</v>
      </c>
      <c r="E12" s="11">
        <f>E13-E36</f>
        <v>1271880</v>
      </c>
      <c r="F12" s="11">
        <f>G12+H12</f>
        <v>2196722</v>
      </c>
      <c r="G12" s="11">
        <f>G13-G36</f>
        <v>1151737</v>
      </c>
      <c r="H12" s="11">
        <f>H13-H36</f>
        <v>1044985</v>
      </c>
      <c r="I12" s="11">
        <f>I13-I36</f>
        <v>795687</v>
      </c>
      <c r="J12" s="11">
        <f>J13-J36</f>
        <v>0</v>
      </c>
      <c r="K12" s="11">
        <f>F12-I12-J12</f>
        <v>1401035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D14+D50</f>
        <v>8234550</v>
      </c>
      <c r="E13" s="11">
        <f>E14+E50</f>
        <v>4367880</v>
      </c>
      <c r="F13" s="11">
        <f>G13+H13</f>
        <v>4736027</v>
      </c>
      <c r="G13" s="11">
        <f>G14+G50</f>
        <v>1151737</v>
      </c>
      <c r="H13" s="11">
        <f>H14+H50</f>
        <v>3584290</v>
      </c>
      <c r="I13" s="11">
        <f>I14+I50</f>
        <v>3334992</v>
      </c>
      <c r="J13" s="11">
        <f>J14+J50</f>
        <v>0</v>
      </c>
      <c r="K13" s="11">
        <f>F13-I13-J13</f>
        <v>1401035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D15+D25+D35+D47</f>
        <v>7782680</v>
      </c>
      <c r="E14" s="11">
        <f>E15+E25+E35+E47</f>
        <v>4125169</v>
      </c>
      <c r="F14" s="11">
        <f>G14+H14</f>
        <v>4271948</v>
      </c>
      <c r="G14" s="11">
        <f>G15+G25+G35+G47</f>
        <v>772750</v>
      </c>
      <c r="H14" s="11">
        <f>H15+H25+H35+H47</f>
        <v>3499198</v>
      </c>
      <c r="I14" s="11">
        <f>I15+I25+I35+I47</f>
        <v>3291761</v>
      </c>
      <c r="J14" s="11">
        <f>J15+J25+J35+J47</f>
        <v>0</v>
      </c>
      <c r="K14" s="11">
        <f>F14-I14-J14</f>
        <v>980187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+D16+D22</f>
        <v>868067</v>
      </c>
      <c r="E15" s="11">
        <f>+E16+E22</f>
        <v>388000</v>
      </c>
      <c r="F15" s="11">
        <f>G15+H15</f>
        <v>422882</v>
      </c>
      <c r="G15" s="11">
        <f>+G16+G22</f>
        <v>0</v>
      </c>
      <c r="H15" s="11">
        <f>+H16+H22</f>
        <v>422882</v>
      </c>
      <c r="I15" s="11">
        <f>+I16+I22</f>
        <v>422882</v>
      </c>
      <c r="J15" s="11">
        <f>+J16+J22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775000</v>
      </c>
      <c r="E16" s="11">
        <f>E17+E19</f>
        <v>388000</v>
      </c>
      <c r="F16" s="11">
        <f>G16+H16</f>
        <v>422882</v>
      </c>
      <c r="G16" s="11">
        <f>G17+G19</f>
        <v>0</v>
      </c>
      <c r="H16" s="11">
        <f>H17+H19</f>
        <v>422882</v>
      </c>
      <c r="I16" s="11">
        <f>I17+I19</f>
        <v>422882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6000</v>
      </c>
      <c r="E17" s="11">
        <f>+E18</f>
        <v>4000</v>
      </c>
      <c r="F17" s="11">
        <f>G17+H17</f>
        <v>4626</v>
      </c>
      <c r="G17" s="11">
        <f>+G18</f>
        <v>0</v>
      </c>
      <c r="H17" s="11">
        <f>+H18</f>
        <v>4626</v>
      </c>
      <c r="I17" s="11">
        <f>+I18</f>
        <v>4626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6000</v>
      </c>
      <c r="E18" s="11">
        <v>4000</v>
      </c>
      <c r="F18" s="11">
        <f>G18+H18</f>
        <v>4626</v>
      </c>
      <c r="G18" s="11">
        <v>0</v>
      </c>
      <c r="H18" s="11">
        <v>4626</v>
      </c>
      <c r="I18" s="11">
        <v>4626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769000</v>
      </c>
      <c r="E19" s="11">
        <f>E20+E21</f>
        <v>384000</v>
      </c>
      <c r="F19" s="11">
        <f>G19+H19</f>
        <v>418256</v>
      </c>
      <c r="G19" s="11">
        <f>G20+G21</f>
        <v>0</v>
      </c>
      <c r="H19" s="11">
        <f>H20+H21</f>
        <v>418256</v>
      </c>
      <c r="I19" s="11">
        <f>I20+I21</f>
        <v>418256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300000</v>
      </c>
      <c r="E20" s="11">
        <v>150000</v>
      </c>
      <c r="F20" s="11">
        <f>G20+H20</f>
        <v>165441</v>
      </c>
      <c r="G20" s="11">
        <v>0</v>
      </c>
      <c r="H20" s="11">
        <v>165441</v>
      </c>
      <c r="I20" s="11">
        <v>165441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469000</v>
      </c>
      <c r="E21" s="11">
        <v>234000</v>
      </c>
      <c r="F21" s="11">
        <f>G21+H21</f>
        <v>252815</v>
      </c>
      <c r="G21" s="11">
        <v>0</v>
      </c>
      <c r="H21" s="11">
        <v>252815</v>
      </c>
      <c r="I21" s="11">
        <v>252815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93067</v>
      </c>
      <c r="E22" s="11">
        <f>E23</f>
        <v>0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</f>
        <v>93067</v>
      </c>
      <c r="E23" s="11">
        <f>E24</f>
        <v>0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v>93067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63</v>
      </c>
      <c r="B25" s="10" t="s">
        <v>64</v>
      </c>
      <c r="C25" s="10" t="s">
        <v>65</v>
      </c>
      <c r="D25" s="11">
        <f>D26</f>
        <v>873493</v>
      </c>
      <c r="E25" s="11">
        <f>E26</f>
        <v>545413</v>
      </c>
      <c r="F25" s="11">
        <f>G25+H25</f>
        <v>1167405</v>
      </c>
      <c r="G25" s="11">
        <f>G26</f>
        <v>717586</v>
      </c>
      <c r="H25" s="11">
        <f>H26</f>
        <v>449819</v>
      </c>
      <c r="I25" s="11">
        <f>I26</f>
        <v>264098</v>
      </c>
      <c r="J25" s="11">
        <f>J26</f>
        <v>0</v>
      </c>
      <c r="K25" s="11">
        <f>F25-I25-J25</f>
        <v>903307</v>
      </c>
    </row>
    <row r="26" spans="1:11" s="6" customFormat="1" ht="22.5" x14ac:dyDescent="0.25">
      <c r="A26" s="10" t="s">
        <v>66</v>
      </c>
      <c r="B26" s="10" t="s">
        <v>67</v>
      </c>
      <c r="C26" s="10" t="s">
        <v>68</v>
      </c>
      <c r="D26" s="11">
        <f>D27+D30+D34</f>
        <v>873493</v>
      </c>
      <c r="E26" s="11">
        <f>E27+E30+E34</f>
        <v>545413</v>
      </c>
      <c r="F26" s="11">
        <f>G26+H26</f>
        <v>1167405</v>
      </c>
      <c r="G26" s="11">
        <f>G27+G30+G34</f>
        <v>717586</v>
      </c>
      <c r="H26" s="11">
        <f>H27+H30+H34</f>
        <v>449819</v>
      </c>
      <c r="I26" s="11">
        <f>I27+I30+I34</f>
        <v>264098</v>
      </c>
      <c r="J26" s="11">
        <f>J27+J30+J34</f>
        <v>0</v>
      </c>
      <c r="K26" s="11">
        <f>F26-I26-J26</f>
        <v>903307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</f>
        <v>176284</v>
      </c>
      <c r="E27" s="11">
        <f>E28+E29</f>
        <v>110450</v>
      </c>
      <c r="F27" s="11">
        <f>G27+H27</f>
        <v>190716</v>
      </c>
      <c r="G27" s="11">
        <f>G28+G29</f>
        <v>80389</v>
      </c>
      <c r="H27" s="11">
        <f>H28+H29</f>
        <v>110327</v>
      </c>
      <c r="I27" s="11">
        <f>I28+I29</f>
        <v>74012</v>
      </c>
      <c r="J27" s="11">
        <f>J28+J29</f>
        <v>0</v>
      </c>
      <c r="K27" s="11">
        <f>F27-I27-J27</f>
        <v>116704</v>
      </c>
    </row>
    <row r="28" spans="1:11" s="6" customFormat="1" x14ac:dyDescent="0.25">
      <c r="A28" s="10" t="s">
        <v>72</v>
      </c>
      <c r="B28" s="10" t="s">
        <v>73</v>
      </c>
      <c r="C28" s="10" t="s">
        <v>74</v>
      </c>
      <c r="D28" s="11">
        <v>78563</v>
      </c>
      <c r="E28" s="11">
        <v>55000</v>
      </c>
      <c r="F28" s="11">
        <f>G28+H28</f>
        <v>83765</v>
      </c>
      <c r="G28" s="11">
        <v>47275</v>
      </c>
      <c r="H28" s="11">
        <v>36490</v>
      </c>
      <c r="I28" s="11">
        <v>22091</v>
      </c>
      <c r="J28" s="11">
        <v>0</v>
      </c>
      <c r="K28" s="11">
        <f>F28-I28-J28</f>
        <v>61674</v>
      </c>
    </row>
    <row r="29" spans="1:11" s="6" customFormat="1" x14ac:dyDescent="0.25">
      <c r="A29" s="10" t="s">
        <v>75</v>
      </c>
      <c r="B29" s="10" t="s">
        <v>76</v>
      </c>
      <c r="C29" s="10" t="s">
        <v>77</v>
      </c>
      <c r="D29" s="11">
        <v>97721</v>
      </c>
      <c r="E29" s="11">
        <v>55450</v>
      </c>
      <c r="F29" s="11">
        <f>G29+H29</f>
        <v>106951</v>
      </c>
      <c r="G29" s="11">
        <v>33114</v>
      </c>
      <c r="H29" s="11">
        <v>73837</v>
      </c>
      <c r="I29" s="11">
        <v>51921</v>
      </c>
      <c r="J29" s="11">
        <v>0</v>
      </c>
      <c r="K29" s="11">
        <f>F29-I29-J29</f>
        <v>55030</v>
      </c>
    </row>
    <row r="30" spans="1:11" s="6" customFormat="1" ht="22.5" x14ac:dyDescent="0.25">
      <c r="A30" s="10" t="s">
        <v>78</v>
      </c>
      <c r="B30" s="10" t="s">
        <v>79</v>
      </c>
      <c r="C30" s="10" t="s">
        <v>80</v>
      </c>
      <c r="D30" s="11">
        <f>D31+D32+D33</f>
        <v>693209</v>
      </c>
      <c r="E30" s="11">
        <f>E31+E32+E33</f>
        <v>432963</v>
      </c>
      <c r="F30" s="11">
        <f>G30+H30</f>
        <v>975043</v>
      </c>
      <c r="G30" s="11">
        <f>G31+G32+G33</f>
        <v>636710</v>
      </c>
      <c r="H30" s="11">
        <f>H31+H32+H33</f>
        <v>338333</v>
      </c>
      <c r="I30" s="11">
        <f>I31+I32+I33</f>
        <v>188440</v>
      </c>
      <c r="J30" s="11">
        <f>J31+J32+J33</f>
        <v>0</v>
      </c>
      <c r="K30" s="11">
        <f>F30-I30-J30</f>
        <v>786603</v>
      </c>
    </row>
    <row r="31" spans="1:11" s="6" customFormat="1" ht="22.5" x14ac:dyDescent="0.25">
      <c r="A31" s="10" t="s">
        <v>81</v>
      </c>
      <c r="B31" s="10" t="s">
        <v>82</v>
      </c>
      <c r="C31" s="10" t="s">
        <v>83</v>
      </c>
      <c r="D31" s="11">
        <v>228513</v>
      </c>
      <c r="E31" s="11">
        <v>150000</v>
      </c>
      <c r="F31" s="11">
        <f>G31+H31</f>
        <v>238990</v>
      </c>
      <c r="G31" s="11">
        <v>111214</v>
      </c>
      <c r="H31" s="11">
        <v>127776</v>
      </c>
      <c r="I31" s="11">
        <v>74285</v>
      </c>
      <c r="J31" s="11">
        <v>0</v>
      </c>
      <c r="K31" s="11">
        <f>F31-I31-J31</f>
        <v>164705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v>20735</v>
      </c>
      <c r="E32" s="11">
        <v>10400</v>
      </c>
      <c r="F32" s="11">
        <f>G32+H32</f>
        <v>24232</v>
      </c>
      <c r="G32" s="11">
        <v>14810</v>
      </c>
      <c r="H32" s="11">
        <v>9422</v>
      </c>
      <c r="I32" s="11">
        <v>10768</v>
      </c>
      <c r="J32" s="11">
        <v>0</v>
      </c>
      <c r="K32" s="11">
        <f>F32-I32-J32</f>
        <v>13464</v>
      </c>
    </row>
    <row r="33" spans="1:11" s="6" customFormat="1" x14ac:dyDescent="0.25">
      <c r="A33" s="10" t="s">
        <v>87</v>
      </c>
      <c r="B33" s="10" t="s">
        <v>88</v>
      </c>
      <c r="C33" s="10" t="s">
        <v>89</v>
      </c>
      <c r="D33" s="11">
        <v>443961</v>
      </c>
      <c r="E33" s="11">
        <v>272563</v>
      </c>
      <c r="F33" s="11">
        <f>G33+H33</f>
        <v>711821</v>
      </c>
      <c r="G33" s="11">
        <v>510686</v>
      </c>
      <c r="H33" s="11">
        <v>201135</v>
      </c>
      <c r="I33" s="11">
        <v>103387</v>
      </c>
      <c r="J33" s="11">
        <v>0</v>
      </c>
      <c r="K33" s="11">
        <f>F33-I33-J33</f>
        <v>608434</v>
      </c>
    </row>
    <row r="34" spans="1:11" s="6" customFormat="1" x14ac:dyDescent="0.25">
      <c r="A34" s="10" t="s">
        <v>90</v>
      </c>
      <c r="B34" s="10" t="s">
        <v>91</v>
      </c>
      <c r="C34" s="10" t="s">
        <v>92</v>
      </c>
      <c r="D34" s="11">
        <v>4000</v>
      </c>
      <c r="E34" s="11">
        <v>2000</v>
      </c>
      <c r="F34" s="11">
        <f>G34+H34</f>
        <v>1646</v>
      </c>
      <c r="G34" s="11">
        <v>487</v>
      </c>
      <c r="H34" s="11">
        <v>1159</v>
      </c>
      <c r="I34" s="11">
        <v>1646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f>D36+D40+D42</f>
        <v>5991120</v>
      </c>
      <c r="E35" s="11">
        <f>E36+E40+E42</f>
        <v>3151756</v>
      </c>
      <c r="F35" s="11">
        <f>G35+H35</f>
        <v>2632905</v>
      </c>
      <c r="G35" s="11">
        <f>G36+G40+G42</f>
        <v>28576</v>
      </c>
      <c r="H35" s="11">
        <f>H36+H40+H42</f>
        <v>2604329</v>
      </c>
      <c r="I35" s="11">
        <f>I36+I40+I42</f>
        <v>2580105</v>
      </c>
      <c r="J35" s="11">
        <f>J36+J40+J42</f>
        <v>0</v>
      </c>
      <c r="K35" s="11">
        <f>F35-I35-J35</f>
        <v>52800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f>+D37+D38+D39</f>
        <v>5912000</v>
      </c>
      <c r="E36" s="11">
        <f>+E37+E38+E39</f>
        <v>3096000</v>
      </c>
      <c r="F36" s="11">
        <f>G36+H36</f>
        <v>2539305</v>
      </c>
      <c r="G36" s="11">
        <f>+G37+G38+G39</f>
        <v>0</v>
      </c>
      <c r="H36" s="11">
        <f>+H37+H38+H39</f>
        <v>2539305</v>
      </c>
      <c r="I36" s="11">
        <f>+I37+I38+I39</f>
        <v>2539305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99</v>
      </c>
      <c r="B37" s="10" t="s">
        <v>100</v>
      </c>
      <c r="C37" s="10" t="s">
        <v>101</v>
      </c>
      <c r="D37" s="11">
        <v>4826000</v>
      </c>
      <c r="E37" s="11">
        <v>2550000</v>
      </c>
      <c r="F37" s="11">
        <f>G37+H37</f>
        <v>2022502</v>
      </c>
      <c r="G37" s="11">
        <v>0</v>
      </c>
      <c r="H37" s="11">
        <v>2022502</v>
      </c>
      <c r="I37" s="11">
        <v>2022502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v>50000</v>
      </c>
      <c r="E38" s="11">
        <v>28000</v>
      </c>
      <c r="F38" s="11">
        <f>G38+H38</f>
        <v>0</v>
      </c>
      <c r="G38" s="11">
        <v>0</v>
      </c>
      <c r="H38" s="11">
        <v>0</v>
      </c>
      <c r="I38" s="11">
        <v>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1036000</v>
      </c>
      <c r="E39" s="11">
        <v>518000</v>
      </c>
      <c r="F39" s="11">
        <f>G39+H39</f>
        <v>516803</v>
      </c>
      <c r="G39" s="11">
        <v>0</v>
      </c>
      <c r="H39" s="11">
        <v>516803</v>
      </c>
      <c r="I39" s="11">
        <v>516803</v>
      </c>
      <c r="J39" s="11">
        <v>0</v>
      </c>
      <c r="K39" s="11">
        <f>F39-I39-J39</f>
        <v>0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f>D41</f>
        <v>0</v>
      </c>
      <c r="E40" s="11">
        <f>E41</f>
        <v>0</v>
      </c>
      <c r="F40" s="11">
        <f>G40+H40</f>
        <v>38</v>
      </c>
      <c r="G40" s="11">
        <f>G41</f>
        <v>0</v>
      </c>
      <c r="H40" s="11">
        <f>H41</f>
        <v>38</v>
      </c>
      <c r="I40" s="11">
        <f>I41</f>
        <v>38</v>
      </c>
      <c r="J40" s="11">
        <f>J41</f>
        <v>0</v>
      </c>
      <c r="K40" s="11">
        <f>F40-I40-J40</f>
        <v>0</v>
      </c>
    </row>
    <row r="41" spans="1:11" s="6" customFormat="1" x14ac:dyDescent="0.25">
      <c r="A41" s="10" t="s">
        <v>111</v>
      </c>
      <c r="B41" s="10" t="s">
        <v>112</v>
      </c>
      <c r="C41" s="10" t="s">
        <v>113</v>
      </c>
      <c r="D41" s="11">
        <v>0</v>
      </c>
      <c r="E41" s="11">
        <v>0</v>
      </c>
      <c r="F41" s="11">
        <f>G41+H41</f>
        <v>38</v>
      </c>
      <c r="G41" s="11">
        <v>0</v>
      </c>
      <c r="H41" s="11">
        <v>38</v>
      </c>
      <c r="I41" s="11">
        <v>38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114</v>
      </c>
      <c r="B42" s="10" t="s">
        <v>115</v>
      </c>
      <c r="C42" s="10" t="s">
        <v>116</v>
      </c>
      <c r="D42" s="11">
        <f>D43+D46</f>
        <v>79120</v>
      </c>
      <c r="E42" s="11">
        <f>E43+E46</f>
        <v>55756</v>
      </c>
      <c r="F42" s="11">
        <f>G42+H42</f>
        <v>93562</v>
      </c>
      <c r="G42" s="11">
        <f>G43+G46</f>
        <v>28576</v>
      </c>
      <c r="H42" s="11">
        <f>H43+H46</f>
        <v>64986</v>
      </c>
      <c r="I42" s="11">
        <f>I43+I46</f>
        <v>40762</v>
      </c>
      <c r="J42" s="11">
        <f>J43+J46</f>
        <v>0</v>
      </c>
      <c r="K42" s="11">
        <f>F42-I42-J42</f>
        <v>52800</v>
      </c>
    </row>
    <row r="43" spans="1:11" s="6" customFormat="1" ht="22.5" x14ac:dyDescent="0.25">
      <c r="A43" s="10" t="s">
        <v>117</v>
      </c>
      <c r="B43" s="10" t="s">
        <v>118</v>
      </c>
      <c r="C43" s="10" t="s">
        <v>119</v>
      </c>
      <c r="D43" s="11">
        <f>D44+D45</f>
        <v>73120</v>
      </c>
      <c r="E43" s="11">
        <f>E44+E45</f>
        <v>53756</v>
      </c>
      <c r="F43" s="11">
        <f>G43+H43</f>
        <v>77937</v>
      </c>
      <c r="G43" s="11">
        <f>G44+G45</f>
        <v>26136</v>
      </c>
      <c r="H43" s="11">
        <f>H44+H45</f>
        <v>51801</v>
      </c>
      <c r="I43" s="11">
        <f>I44+I45</f>
        <v>31771</v>
      </c>
      <c r="J43" s="11">
        <f>J44+J45</f>
        <v>0</v>
      </c>
      <c r="K43" s="11">
        <f>F43-I43-J43</f>
        <v>46166</v>
      </c>
    </row>
    <row r="44" spans="1:11" s="6" customFormat="1" ht="22.5" x14ac:dyDescent="0.25">
      <c r="A44" s="10" t="s">
        <v>120</v>
      </c>
      <c r="B44" s="10" t="s">
        <v>121</v>
      </c>
      <c r="C44" s="10" t="s">
        <v>122</v>
      </c>
      <c r="D44" s="11">
        <v>60364</v>
      </c>
      <c r="E44" s="11">
        <v>46000</v>
      </c>
      <c r="F44" s="11">
        <f>G44+H44</f>
        <v>62484</v>
      </c>
      <c r="G44" s="11">
        <v>21176</v>
      </c>
      <c r="H44" s="11">
        <v>41308</v>
      </c>
      <c r="I44" s="11">
        <v>24242</v>
      </c>
      <c r="J44" s="11">
        <v>0</v>
      </c>
      <c r="K44" s="11">
        <f>F44-I44-J44</f>
        <v>38242</v>
      </c>
    </row>
    <row r="45" spans="1:11" s="6" customFormat="1" ht="22.5" x14ac:dyDescent="0.25">
      <c r="A45" s="10" t="s">
        <v>123</v>
      </c>
      <c r="B45" s="10" t="s">
        <v>124</v>
      </c>
      <c r="C45" s="10" t="s">
        <v>125</v>
      </c>
      <c r="D45" s="11">
        <v>12756</v>
      </c>
      <c r="E45" s="11">
        <v>7756</v>
      </c>
      <c r="F45" s="11">
        <f>G45+H45</f>
        <v>15453</v>
      </c>
      <c r="G45" s="11">
        <v>4960</v>
      </c>
      <c r="H45" s="11">
        <v>10493</v>
      </c>
      <c r="I45" s="11">
        <v>7529</v>
      </c>
      <c r="J45" s="11">
        <v>0</v>
      </c>
      <c r="K45" s="11">
        <f>F45-I45-J45</f>
        <v>7924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v>6000</v>
      </c>
      <c r="E46" s="11">
        <v>2000</v>
      </c>
      <c r="F46" s="11">
        <f>G46+H46</f>
        <v>15625</v>
      </c>
      <c r="G46" s="11">
        <v>2440</v>
      </c>
      <c r="H46" s="11">
        <v>13185</v>
      </c>
      <c r="I46" s="11">
        <v>8991</v>
      </c>
      <c r="J46" s="11">
        <v>0</v>
      </c>
      <c r="K46" s="11">
        <f>F46-I46-J46</f>
        <v>6634</v>
      </c>
    </row>
    <row r="47" spans="1:11" s="6" customFormat="1" ht="22.5" x14ac:dyDescent="0.25">
      <c r="A47" s="10" t="s">
        <v>129</v>
      </c>
      <c r="B47" s="10" t="s">
        <v>130</v>
      </c>
      <c r="C47" s="10" t="s">
        <v>131</v>
      </c>
      <c r="D47" s="11">
        <f>D48</f>
        <v>50000</v>
      </c>
      <c r="E47" s="11">
        <f>E48</f>
        <v>40000</v>
      </c>
      <c r="F47" s="11">
        <f>G47+H47</f>
        <v>48756</v>
      </c>
      <c r="G47" s="11">
        <f>G48</f>
        <v>26588</v>
      </c>
      <c r="H47" s="11">
        <f>H48</f>
        <v>22168</v>
      </c>
      <c r="I47" s="11">
        <f>I48</f>
        <v>24676</v>
      </c>
      <c r="J47" s="11">
        <f>J48</f>
        <v>0</v>
      </c>
      <c r="K47" s="11">
        <f>F47-I47-J47</f>
        <v>24080</v>
      </c>
    </row>
    <row r="48" spans="1:11" s="6" customFormat="1" x14ac:dyDescent="0.25">
      <c r="A48" s="10" t="s">
        <v>132</v>
      </c>
      <c r="B48" s="10" t="s">
        <v>133</v>
      </c>
      <c r="C48" s="10" t="s">
        <v>134</v>
      </c>
      <c r="D48" s="11">
        <f>D49</f>
        <v>50000</v>
      </c>
      <c r="E48" s="11">
        <f>E49</f>
        <v>40000</v>
      </c>
      <c r="F48" s="11">
        <f>G48+H48</f>
        <v>48756</v>
      </c>
      <c r="G48" s="11">
        <f>G49</f>
        <v>26588</v>
      </c>
      <c r="H48" s="11">
        <f>H49</f>
        <v>22168</v>
      </c>
      <c r="I48" s="11">
        <f>I49</f>
        <v>24676</v>
      </c>
      <c r="J48" s="11">
        <f>J49</f>
        <v>0</v>
      </c>
      <c r="K48" s="11">
        <f>F48-I48-J48</f>
        <v>24080</v>
      </c>
    </row>
    <row r="49" spans="1:11" s="6" customFormat="1" x14ac:dyDescent="0.25">
      <c r="A49" s="10" t="s">
        <v>135</v>
      </c>
      <c r="B49" s="10" t="s">
        <v>136</v>
      </c>
      <c r="C49" s="10" t="s">
        <v>137</v>
      </c>
      <c r="D49" s="11">
        <v>50000</v>
      </c>
      <c r="E49" s="11">
        <v>40000</v>
      </c>
      <c r="F49" s="11">
        <f>G49+H49</f>
        <v>48756</v>
      </c>
      <c r="G49" s="11">
        <v>26588</v>
      </c>
      <c r="H49" s="11">
        <v>22168</v>
      </c>
      <c r="I49" s="11">
        <v>24676</v>
      </c>
      <c r="J49" s="11">
        <v>0</v>
      </c>
      <c r="K49" s="11">
        <f>F49-I49-J49</f>
        <v>24080</v>
      </c>
    </row>
    <row r="50" spans="1:11" s="6" customFormat="1" x14ac:dyDescent="0.25">
      <c r="A50" s="10" t="s">
        <v>138</v>
      </c>
      <c r="B50" s="10" t="s">
        <v>139</v>
      </c>
      <c r="C50" s="10" t="s">
        <v>140</v>
      </c>
      <c r="D50" s="11">
        <f>D51+D55</f>
        <v>451870</v>
      </c>
      <c r="E50" s="11">
        <f>E51+E55</f>
        <v>242711</v>
      </c>
      <c r="F50" s="11">
        <f>G50+H50</f>
        <v>464079</v>
      </c>
      <c r="G50" s="11">
        <f>G51+G55</f>
        <v>378987</v>
      </c>
      <c r="H50" s="11">
        <f>H51+H55</f>
        <v>85092</v>
      </c>
      <c r="I50" s="11">
        <f>I51+I55</f>
        <v>43231</v>
      </c>
      <c r="J50" s="11">
        <f>J51+J55</f>
        <v>0</v>
      </c>
      <c r="K50" s="11">
        <f>F50-I50-J50</f>
        <v>420848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f>D52</f>
        <v>53159</v>
      </c>
      <c r="E51" s="11">
        <f>E52</f>
        <v>30000</v>
      </c>
      <c r="F51" s="11">
        <f>G51+H51</f>
        <v>53159</v>
      </c>
      <c r="G51" s="11">
        <f>G52</f>
        <v>4970</v>
      </c>
      <c r="H51" s="11">
        <f>H52</f>
        <v>48189</v>
      </c>
      <c r="I51" s="11">
        <f>I52</f>
        <v>1754</v>
      </c>
      <c r="J51" s="11">
        <f>J52</f>
        <v>0</v>
      </c>
      <c r="K51" s="11">
        <f>F51-I51-J51</f>
        <v>51405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+D53</f>
        <v>53159</v>
      </c>
      <c r="E52" s="11">
        <f>+E53</f>
        <v>30000</v>
      </c>
      <c r="F52" s="11">
        <f>G52+H52</f>
        <v>53159</v>
      </c>
      <c r="G52" s="11">
        <f>+G53</f>
        <v>4970</v>
      </c>
      <c r="H52" s="11">
        <f>+H53</f>
        <v>48189</v>
      </c>
      <c r="I52" s="11">
        <f>+I53</f>
        <v>1754</v>
      </c>
      <c r="J52" s="11">
        <f>+J53</f>
        <v>0</v>
      </c>
      <c r="K52" s="11">
        <f>F52-I52-J52</f>
        <v>51405</v>
      </c>
    </row>
    <row r="53" spans="1:11" s="6" customFormat="1" x14ac:dyDescent="0.25">
      <c r="A53" s="10" t="s">
        <v>147</v>
      </c>
      <c r="B53" s="10" t="s">
        <v>148</v>
      </c>
      <c r="C53" s="10" t="s">
        <v>149</v>
      </c>
      <c r="D53" s="11">
        <f>D54</f>
        <v>53159</v>
      </c>
      <c r="E53" s="11">
        <f>E54</f>
        <v>30000</v>
      </c>
      <c r="F53" s="11">
        <f>G53+H53</f>
        <v>53159</v>
      </c>
      <c r="G53" s="11">
        <f>G54</f>
        <v>4970</v>
      </c>
      <c r="H53" s="11">
        <f>H54</f>
        <v>48189</v>
      </c>
      <c r="I53" s="11">
        <f>I54</f>
        <v>1754</v>
      </c>
      <c r="J53" s="11">
        <f>J54</f>
        <v>0</v>
      </c>
      <c r="K53" s="11">
        <f>F53-I53-J53</f>
        <v>51405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v>53159</v>
      </c>
      <c r="E54" s="11">
        <v>30000</v>
      </c>
      <c r="F54" s="11">
        <f>G54+H54</f>
        <v>53159</v>
      </c>
      <c r="G54" s="11">
        <v>4970</v>
      </c>
      <c r="H54" s="11">
        <v>48189</v>
      </c>
      <c r="I54" s="11">
        <v>1754</v>
      </c>
      <c r="J54" s="11">
        <v>0</v>
      </c>
      <c r="K54" s="11">
        <f>F54-I54-J54</f>
        <v>51405</v>
      </c>
    </row>
    <row r="55" spans="1:11" s="6" customFormat="1" ht="22.5" x14ac:dyDescent="0.25">
      <c r="A55" s="10" t="s">
        <v>153</v>
      </c>
      <c r="B55" s="10" t="s">
        <v>154</v>
      </c>
      <c r="C55" s="10" t="s">
        <v>155</v>
      </c>
      <c r="D55" s="11">
        <f>D56+D60</f>
        <v>398711</v>
      </c>
      <c r="E55" s="11">
        <f>E56+E60</f>
        <v>212711</v>
      </c>
      <c r="F55" s="11">
        <f>G55+H55</f>
        <v>410920</v>
      </c>
      <c r="G55" s="11">
        <f>G56+G60</f>
        <v>374017</v>
      </c>
      <c r="H55" s="11">
        <f>H56+H60</f>
        <v>36903</v>
      </c>
      <c r="I55" s="11">
        <f>I56+I60</f>
        <v>41477</v>
      </c>
      <c r="J55" s="11">
        <f>J56+J60</f>
        <v>0</v>
      </c>
      <c r="K55" s="11">
        <f>F55-I55-J55</f>
        <v>369443</v>
      </c>
    </row>
    <row r="56" spans="1:11" s="6" customFormat="1" ht="43.5" x14ac:dyDescent="0.25">
      <c r="A56" s="10" t="s">
        <v>156</v>
      </c>
      <c r="B56" s="10" t="s">
        <v>157</v>
      </c>
      <c r="C56" s="10" t="s">
        <v>158</v>
      </c>
      <c r="D56" s="11">
        <f>D57+D58+D59</f>
        <v>76679</v>
      </c>
      <c r="E56" s="11">
        <f>E57+E58+E59</f>
        <v>50679</v>
      </c>
      <c r="F56" s="11">
        <f>G56+H56</f>
        <v>76769</v>
      </c>
      <c r="G56" s="11">
        <f>G57+G58+G59</f>
        <v>51505</v>
      </c>
      <c r="H56" s="11">
        <f>H57+H58+H59</f>
        <v>25264</v>
      </c>
      <c r="I56" s="11">
        <f>I57+I58+I59</f>
        <v>14232</v>
      </c>
      <c r="J56" s="11">
        <f>J57+J58+J59</f>
        <v>0</v>
      </c>
      <c r="K56" s="11">
        <f>F56-I56-J56</f>
        <v>62537</v>
      </c>
    </row>
    <row r="57" spans="1:11" s="6" customFormat="1" x14ac:dyDescent="0.25">
      <c r="A57" s="10" t="s">
        <v>159</v>
      </c>
      <c r="B57" s="10" t="s">
        <v>160</v>
      </c>
      <c r="C57" s="10" t="s">
        <v>161</v>
      </c>
      <c r="D57" s="11">
        <v>0</v>
      </c>
      <c r="E57" s="11">
        <v>0</v>
      </c>
      <c r="F57" s="11">
        <f>G57+H57</f>
        <v>76769</v>
      </c>
      <c r="G57" s="11">
        <v>51505</v>
      </c>
      <c r="H57" s="11">
        <v>25264</v>
      </c>
      <c r="I57" s="11">
        <v>14232</v>
      </c>
      <c r="J57" s="11">
        <v>0</v>
      </c>
      <c r="K57" s="11">
        <f>F57-I57-J57</f>
        <v>62537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v>16679</v>
      </c>
      <c r="E58" s="11">
        <v>8679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165</v>
      </c>
      <c r="B59" s="10" t="s">
        <v>166</v>
      </c>
      <c r="C59" s="10" t="s">
        <v>167</v>
      </c>
      <c r="D59" s="11">
        <v>60000</v>
      </c>
      <c r="E59" s="11">
        <v>42000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168</v>
      </c>
      <c r="B60" s="10" t="s">
        <v>169</v>
      </c>
      <c r="C60" s="10" t="s">
        <v>170</v>
      </c>
      <c r="D60" s="11">
        <f>D61</f>
        <v>322032</v>
      </c>
      <c r="E60" s="11">
        <f>E61</f>
        <v>162032</v>
      </c>
      <c r="F60" s="11">
        <f>G60+H60</f>
        <v>334151</v>
      </c>
      <c r="G60" s="11">
        <f>G61</f>
        <v>322512</v>
      </c>
      <c r="H60" s="11">
        <f>H61</f>
        <v>11639</v>
      </c>
      <c r="I60" s="11">
        <f>I61</f>
        <v>27245</v>
      </c>
      <c r="J60" s="11">
        <f>J61</f>
        <v>0</v>
      </c>
      <c r="K60" s="11">
        <f>F60-I60-J60</f>
        <v>306906</v>
      </c>
    </row>
    <row r="61" spans="1:11" s="6" customFormat="1" ht="22.5" x14ac:dyDescent="0.25">
      <c r="A61" s="10" t="s">
        <v>171</v>
      </c>
      <c r="B61" s="10" t="s">
        <v>172</v>
      </c>
      <c r="C61" s="10" t="s">
        <v>173</v>
      </c>
      <c r="D61" s="11">
        <f>D62</f>
        <v>322032</v>
      </c>
      <c r="E61" s="11">
        <f>E62</f>
        <v>162032</v>
      </c>
      <c r="F61" s="11">
        <f>G61+H61</f>
        <v>334151</v>
      </c>
      <c r="G61" s="11">
        <f>G62</f>
        <v>322512</v>
      </c>
      <c r="H61" s="11">
        <f>H62</f>
        <v>11639</v>
      </c>
      <c r="I61" s="11">
        <f>I62</f>
        <v>27245</v>
      </c>
      <c r="J61" s="11">
        <f>J62</f>
        <v>0</v>
      </c>
      <c r="K61" s="11">
        <f>F61-I61-J61</f>
        <v>306906</v>
      </c>
    </row>
    <row r="62" spans="1:11" s="6" customFormat="1" ht="22.5" x14ac:dyDescent="0.25">
      <c r="A62" s="10" t="s">
        <v>174</v>
      </c>
      <c r="B62" s="10" t="s">
        <v>175</v>
      </c>
      <c r="C62" s="10" t="s">
        <v>176</v>
      </c>
      <c r="D62" s="11">
        <v>322032</v>
      </c>
      <c r="E62" s="11">
        <v>162032</v>
      </c>
      <c r="F62" s="11">
        <f>G62+H62</f>
        <v>334151</v>
      </c>
      <c r="G62" s="11">
        <v>322512</v>
      </c>
      <c r="H62" s="11">
        <v>11639</v>
      </c>
      <c r="I62" s="11">
        <v>27245</v>
      </c>
      <c r="J62" s="11">
        <v>0</v>
      </c>
      <c r="K62" s="11">
        <f>F62-I62-J62</f>
        <v>306906</v>
      </c>
    </row>
    <row r="63" spans="1:11" s="6" customFormat="1" ht="33" x14ac:dyDescent="0.25">
      <c r="A63" s="10" t="s">
        <v>177</v>
      </c>
      <c r="B63" s="10" t="s">
        <v>178</v>
      </c>
      <c r="C63" s="10" t="s">
        <v>179</v>
      </c>
      <c r="D63" s="11">
        <v>-590000</v>
      </c>
      <c r="E63" s="11">
        <v>-499000</v>
      </c>
      <c r="F63" s="11">
        <f>G63+H63</f>
        <v>-284652</v>
      </c>
      <c r="G63" s="11">
        <v>0</v>
      </c>
      <c r="H63" s="11">
        <v>-284652</v>
      </c>
      <c r="I63" s="11">
        <v>-284652</v>
      </c>
      <c r="J63" s="11">
        <v>0</v>
      </c>
      <c r="K63" s="11">
        <f>F63-I63-J63</f>
        <v>0</v>
      </c>
    </row>
    <row r="64" spans="1:11" s="6" customFormat="1" x14ac:dyDescent="0.25">
      <c r="A64" s="10" t="s">
        <v>180</v>
      </c>
      <c r="B64" s="10" t="s">
        <v>181</v>
      </c>
      <c r="C64" s="10" t="s">
        <v>182</v>
      </c>
      <c r="D64" s="11">
        <v>590000</v>
      </c>
      <c r="E64" s="11">
        <v>499000</v>
      </c>
      <c r="F64" s="11">
        <f>G64+H64</f>
        <v>284652</v>
      </c>
      <c r="G64" s="11">
        <v>0</v>
      </c>
      <c r="H64" s="11">
        <v>284652</v>
      </c>
      <c r="I64" s="11">
        <v>284652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183</v>
      </c>
      <c r="B65" s="10" t="s">
        <v>184</v>
      </c>
      <c r="C65" s="10" t="s">
        <v>185</v>
      </c>
      <c r="D65" s="11">
        <f>D66</f>
        <v>204388</v>
      </c>
      <c r="E65" s="11">
        <f>E66</f>
        <v>162718</v>
      </c>
      <c r="F65" s="11">
        <f>G65+H65</f>
        <v>121960</v>
      </c>
      <c r="G65" s="11">
        <f>G66</f>
        <v>0</v>
      </c>
      <c r="H65" s="11">
        <f>H66</f>
        <v>121960</v>
      </c>
      <c r="I65" s="11">
        <f>I66</f>
        <v>121960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186</v>
      </c>
      <c r="B66" s="10" t="s">
        <v>187</v>
      </c>
      <c r="C66" s="10" t="s">
        <v>188</v>
      </c>
      <c r="D66" s="11">
        <f>D67</f>
        <v>204388</v>
      </c>
      <c r="E66" s="11">
        <f>E67</f>
        <v>162718</v>
      </c>
      <c r="F66" s="11">
        <f>G66+H66</f>
        <v>121960</v>
      </c>
      <c r="G66" s="11">
        <f>G67</f>
        <v>0</v>
      </c>
      <c r="H66" s="11">
        <f>H67</f>
        <v>121960</v>
      </c>
      <c r="I66" s="11">
        <f>I67</f>
        <v>121960</v>
      </c>
      <c r="J66" s="11">
        <f>J67</f>
        <v>0</v>
      </c>
      <c r="K66" s="11">
        <f>F66-I66-J66</f>
        <v>0</v>
      </c>
    </row>
    <row r="67" spans="1:12" s="6" customFormat="1" ht="75" x14ac:dyDescent="0.25">
      <c r="A67" s="10" t="s">
        <v>189</v>
      </c>
      <c r="B67" s="10" t="s">
        <v>190</v>
      </c>
      <c r="C67" s="10" t="s">
        <v>191</v>
      </c>
      <c r="D67" s="11">
        <f>+D68+D69+D70+D71</f>
        <v>204388</v>
      </c>
      <c r="E67" s="11">
        <f>+E68+E69+E70+E71</f>
        <v>162718</v>
      </c>
      <c r="F67" s="11">
        <f>G67+H67</f>
        <v>121960</v>
      </c>
      <c r="G67" s="11">
        <f>+G68+G69+G70+G71</f>
        <v>0</v>
      </c>
      <c r="H67" s="11">
        <f>+H68+H69+H70+H71</f>
        <v>121960</v>
      </c>
      <c r="I67" s="11">
        <f>+I68+I69+I70+I71</f>
        <v>121960</v>
      </c>
      <c r="J67" s="11">
        <f>+J68+J69+J70+J71</f>
        <v>0</v>
      </c>
      <c r="K67" s="11">
        <f>F67-I67-J67</f>
        <v>0</v>
      </c>
    </row>
    <row r="68" spans="1:12" s="6" customFormat="1" ht="33" x14ac:dyDescent="0.25">
      <c r="A68" s="10" t="s">
        <v>192</v>
      </c>
      <c r="B68" s="10" t="s">
        <v>193</v>
      </c>
      <c r="C68" s="10" t="s">
        <v>194</v>
      </c>
      <c r="D68" s="11">
        <v>40000</v>
      </c>
      <c r="E68" s="11">
        <v>40000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195</v>
      </c>
      <c r="B69" s="10" t="s">
        <v>196</v>
      </c>
      <c r="C69" s="10" t="s">
        <v>197</v>
      </c>
      <c r="D69" s="11">
        <v>22000</v>
      </c>
      <c r="E69" s="11">
        <v>1080</v>
      </c>
      <c r="F69" s="11">
        <f>G69+H69</f>
        <v>1080</v>
      </c>
      <c r="G69" s="11">
        <v>0</v>
      </c>
      <c r="H69" s="11">
        <v>1080</v>
      </c>
      <c r="I69" s="11">
        <v>1080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198</v>
      </c>
      <c r="B70" s="10" t="s">
        <v>199</v>
      </c>
      <c r="C70" s="10" t="s">
        <v>200</v>
      </c>
      <c r="D70" s="11">
        <v>39736</v>
      </c>
      <c r="E70" s="11">
        <v>18986</v>
      </c>
      <c r="F70" s="11">
        <f>G70+H70</f>
        <v>18228</v>
      </c>
      <c r="G70" s="11">
        <v>0</v>
      </c>
      <c r="H70" s="11">
        <v>18228</v>
      </c>
      <c r="I70" s="11">
        <v>18228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201</v>
      </c>
      <c r="B71" s="10" t="s">
        <v>202</v>
      </c>
      <c r="C71" s="10" t="s">
        <v>203</v>
      </c>
      <c r="D71" s="11">
        <v>102652</v>
      </c>
      <c r="E71" s="11">
        <v>102652</v>
      </c>
      <c r="F71" s="11">
        <f>G71+H71</f>
        <v>102652</v>
      </c>
      <c r="G71" s="11">
        <v>0</v>
      </c>
      <c r="H71" s="11">
        <v>102652</v>
      </c>
      <c r="I71" s="11">
        <v>102652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204</v>
      </c>
      <c r="B73" s="13"/>
      <c r="C73" s="13"/>
      <c r="D73" s="13"/>
      <c r="E73" s="13" t="s">
        <v>206</v>
      </c>
      <c r="F73" s="13"/>
      <c r="G73" s="13"/>
      <c r="H73" s="13"/>
      <c r="I73" s="13" t="s">
        <v>207</v>
      </c>
      <c r="J73" s="13"/>
      <c r="K73" s="13"/>
      <c r="L73" s="13"/>
    </row>
    <row r="74" spans="1:12" x14ac:dyDescent="0.25">
      <c r="A74" s="3" t="s">
        <v>205</v>
      </c>
      <c r="B74" s="3"/>
      <c r="C74" s="3"/>
      <c r="D74" s="3"/>
      <c r="E74" s="3"/>
      <c r="F74" s="3"/>
      <c r="G74" s="3"/>
      <c r="H74" s="3"/>
      <c r="I74" s="3" t="s">
        <v>208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4">
    <mergeCell ref="A73:D73"/>
    <mergeCell ref="A74:D74"/>
    <mergeCell ref="E73:H73"/>
    <mergeCell ref="E74:H74"/>
    <mergeCell ref="I73:L73"/>
    <mergeCell ref="I74:L74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2017-07-26T07:55:44Z</dcterms:created>
  <dcterms:modified xsi:type="dcterms:W3CDTF">2017-07-26T07:55:47Z</dcterms:modified>
</cp:coreProperties>
</file>